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itycreditunion-my.sharepoint.com/personal/louise_robichaud_equitycu_com/Documents/Audit Committee/2023 11 meeting/"/>
    </mc:Choice>
  </mc:AlternateContent>
  <xr:revisionPtr revIDLastSave="0" documentId="8_{201BB4EA-F311-4A09-AC92-44BA3E6A2B75}" xr6:coauthVersionLast="47" xr6:coauthVersionMax="47" xr10:uidLastSave="{00000000-0000-0000-0000-000000000000}"/>
  <bookViews>
    <workbookView xWindow="-108" yWindow="-108" windowWidth="23256" windowHeight="12456" xr2:uid="{242A3BE5-2F51-4E2D-95AA-D1BE0477A1BA}"/>
  </bookViews>
  <sheets>
    <sheet name="Fees" sheetId="1" r:id="rId1"/>
  </sheets>
  <definedNames>
    <definedName name="_xlnm.Print_Area" localSheetId="0">Fees!$A$1:$M$18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8" i="1"/>
  <c r="O8" i="1" s="1"/>
  <c r="P8" i="1" s="1"/>
  <c r="N10" i="1"/>
  <c r="F13" i="1"/>
  <c r="E13" i="1"/>
  <c r="K11" i="1"/>
  <c r="Q8" i="1"/>
  <c r="K8" i="1"/>
  <c r="H8" i="1"/>
  <c r="I8" i="1" s="1"/>
  <c r="J8" i="1" s="1"/>
  <c r="F7" i="1"/>
  <c r="E7" i="1"/>
  <c r="D7" i="1"/>
  <c r="R8" i="1" l="1"/>
  <c r="S8" i="1" s="1"/>
  <c r="K13" i="1"/>
  <c r="L8" i="1"/>
  <c r="M8" i="1" s="1"/>
</calcChain>
</file>

<file path=xl/sharedStrings.xml><?xml version="1.0" encoding="utf-8"?>
<sst xmlns="http://schemas.openxmlformats.org/spreadsheetml/2006/main" count="29" uniqueCount="23">
  <si>
    <t>Equity Credit Union Inc.</t>
  </si>
  <si>
    <t>Audit Fees recap</t>
  </si>
  <si>
    <t>Year</t>
  </si>
  <si>
    <t>2016</t>
  </si>
  <si>
    <t>2017</t>
  </si>
  <si>
    <t>2018</t>
  </si>
  <si>
    <t>2019</t>
  </si>
  <si>
    <t>2020</t>
  </si>
  <si>
    <t>$ change</t>
  </si>
  <si>
    <t>% change</t>
  </si>
  <si>
    <t>2021</t>
  </si>
  <si>
    <t>2022</t>
  </si>
  <si>
    <t>2023 estimate</t>
  </si>
  <si>
    <t>External auditor</t>
  </si>
  <si>
    <t>MNP</t>
  </si>
  <si>
    <t>Baker tilly</t>
  </si>
  <si>
    <t>Estimate 42,000x1.13=47,460</t>
  </si>
  <si>
    <t>Estimate 48,000x1.13=54240</t>
  </si>
  <si>
    <t>Special engagement bank rec</t>
  </si>
  <si>
    <t>Total fees</t>
  </si>
  <si>
    <t>Note</t>
  </si>
  <si>
    <t>2020 fee proposal $33,335</t>
  </si>
  <si>
    <t>Additional work on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</si>
</sst>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4" fontId="0" fillId="0" borderId="0" xfId="1" applyNumberFormat="1" applyFont="1"/>
    <xf numFmtId="9" fontId="2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AE97-FE59-4F7C-9602-8BC87BDFDE86}">
  <sheetPr>
    <pageSetUpPr fitToPage="1"/>
  </sheetPr>
  <dimension ref="A1:S17"/>
  <sheetViews>
    <sheetView tabSelected="1" zoomScaleNormal="100" workbookViewId="0">
      <selection activeCell="R8" sqref="R8"/>
    </sheetView>
  </sheetViews>
  <sheetFormatPr defaultRowHeight="14.4" x14ac:dyDescent="0.3"/>
  <cols>
    <col min="4" max="6" width="0" hidden="1" customWidth="1"/>
    <col min="7" max="7" width="10.33203125" bestFit="1" customWidth="1"/>
    <col min="11" max="11" width="10.33203125" bestFit="1" customWidth="1"/>
    <col min="14" max="14" width="11.33203125" bestFit="1" customWidth="1"/>
    <col min="17" max="17" width="14.33203125" customWidth="1"/>
  </cols>
  <sheetData>
    <row r="1" spans="1:19" x14ac:dyDescent="0.3">
      <c r="A1" s="1" t="s">
        <v>0</v>
      </c>
    </row>
    <row r="2" spans="1:19" x14ac:dyDescent="0.3">
      <c r="A2" s="1" t="s">
        <v>1</v>
      </c>
    </row>
    <row r="5" spans="1:19" s="2" customFormat="1" x14ac:dyDescent="0.3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3" t="s">
        <v>8</v>
      </c>
      <c r="J5" s="3" t="s">
        <v>9</v>
      </c>
      <c r="K5" s="4" t="s">
        <v>10</v>
      </c>
      <c r="L5" s="3" t="s">
        <v>8</v>
      </c>
      <c r="M5" s="3" t="s">
        <v>9</v>
      </c>
      <c r="N5" s="4" t="s">
        <v>11</v>
      </c>
      <c r="O5" s="3" t="s">
        <v>8</v>
      </c>
      <c r="P5" s="3" t="s">
        <v>9</v>
      </c>
      <c r="Q5" s="4" t="s">
        <v>12</v>
      </c>
      <c r="R5" s="3" t="s">
        <v>8</v>
      </c>
      <c r="S5" s="3" t="s">
        <v>9</v>
      </c>
    </row>
    <row r="6" spans="1:19" x14ac:dyDescent="0.3">
      <c r="A6" t="s">
        <v>13</v>
      </c>
    </row>
    <row r="7" spans="1:19" s="5" customFormat="1" x14ac:dyDescent="0.3">
      <c r="A7" s="5" t="s">
        <v>14</v>
      </c>
      <c r="D7" s="5">
        <f>11865+12458.25</f>
        <v>24323.25</v>
      </c>
      <c r="E7" s="5">
        <f>12102.3+11271.75</f>
        <v>23374.05</v>
      </c>
      <c r="F7" s="5">
        <f>14529.88+13229.8</f>
        <v>27759.68</v>
      </c>
      <c r="G7" s="5">
        <v>37019</v>
      </c>
    </row>
    <row r="8" spans="1:19" s="5" customFormat="1" x14ac:dyDescent="0.3">
      <c r="A8" s="5" t="s">
        <v>15</v>
      </c>
      <c r="H8" s="5">
        <f>16385+16950</f>
        <v>33335</v>
      </c>
      <c r="I8" s="5">
        <f>+H8-G7</f>
        <v>-3684</v>
      </c>
      <c r="J8" s="6">
        <f>+I8/G7</f>
        <v>-9.9516464518220368E-2</v>
      </c>
      <c r="K8" s="5">
        <f>38500*1.13</f>
        <v>43504.999999999993</v>
      </c>
      <c r="L8" s="5">
        <f>+K8-H8</f>
        <v>10169.999999999993</v>
      </c>
      <c r="M8" s="6">
        <f>+L8/H8</f>
        <v>0.30508474576271166</v>
      </c>
      <c r="N8" s="5">
        <f>(48000-5250)*1.13</f>
        <v>48307.499999999993</v>
      </c>
      <c r="O8" s="5">
        <f>+N8-K8</f>
        <v>4802.5</v>
      </c>
      <c r="P8" s="6">
        <f>+O8/K8</f>
        <v>0.11038961038961041</v>
      </c>
      <c r="Q8" s="5">
        <f>48000*1.13</f>
        <v>54239.999999999993</v>
      </c>
      <c r="R8" s="5">
        <f>+Q8-N8</f>
        <v>5932.5</v>
      </c>
      <c r="S8" s="6">
        <f>+R8/N8</f>
        <v>0.12280701754385967</v>
      </c>
    </row>
    <row r="9" spans="1:19" x14ac:dyDescent="0.3">
      <c r="E9">
        <v>11271.75</v>
      </c>
    </row>
    <row r="10" spans="1:19" x14ac:dyDescent="0.3">
      <c r="A10" t="s">
        <v>22</v>
      </c>
      <c r="D10">
        <v>11865</v>
      </c>
      <c r="E10">
        <v>12102.3</v>
      </c>
      <c r="N10" s="5">
        <f>5250*1.13</f>
        <v>5932.4999999999991</v>
      </c>
      <c r="Q10" t="s">
        <v>17</v>
      </c>
    </row>
    <row r="11" spans="1:19" x14ac:dyDescent="0.3">
      <c r="A11" t="s">
        <v>18</v>
      </c>
      <c r="E11">
        <v>9622.52</v>
      </c>
      <c r="F11">
        <v>13229.8</v>
      </c>
      <c r="K11" s="5">
        <f>7470*1.13</f>
        <v>8441.0999999999985</v>
      </c>
    </row>
    <row r="12" spans="1:19" x14ac:dyDescent="0.3">
      <c r="F12">
        <v>14529.88</v>
      </c>
    </row>
    <row r="13" spans="1:19" x14ac:dyDescent="0.3">
      <c r="A13" t="s">
        <v>19</v>
      </c>
      <c r="E13">
        <f>SUM(E9:E12)</f>
        <v>32996.57</v>
      </c>
      <c r="F13">
        <f>SUM(F11:F12)</f>
        <v>27759.68</v>
      </c>
      <c r="K13" s="7">
        <f>+K8+K11</f>
        <v>51946.099999999991</v>
      </c>
      <c r="N13" s="7">
        <f>+N8+N11</f>
        <v>48307.499999999993</v>
      </c>
    </row>
    <row r="14" spans="1:19" x14ac:dyDescent="0.3">
      <c r="K14" s="8"/>
      <c r="N14" t="s">
        <v>16</v>
      </c>
    </row>
    <row r="15" spans="1:19" x14ac:dyDescent="0.3">
      <c r="A15" t="s">
        <v>20</v>
      </c>
    </row>
    <row r="16" spans="1:19" x14ac:dyDescent="0.3">
      <c r="A16" t="s">
        <v>21</v>
      </c>
    </row>
    <row r="17" spans="6:6" x14ac:dyDescent="0.3">
      <c r="F17">
        <v>13229.8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</vt:lpstr>
      <vt:lpstr>Fees!Print_Area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Robichaud</dc:creator>
  <cp:lastModifiedBy>Louise Robichaud</cp:lastModifiedBy>
  <dcterms:created xsi:type="dcterms:W3CDTF">2023-11-17T19:54:23Z</dcterms:created>
  <dcterms:modified xsi:type="dcterms:W3CDTF">2023-11-17T20:02:05Z</dcterms:modified>
</cp:coreProperties>
</file>